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БЮДЖЕТЫ\Бюджет на 2025 год\ОТЧЕТЫ ОБ ИСПОЛНЕНИИ\Годовой отчет  за 2025 год\По отчету за 2025 год\Информации для размещения на сайте\"/>
    </mc:Choice>
  </mc:AlternateContent>
  <bookViews>
    <workbookView xWindow="0" yWindow="0" windowWidth="28800" windowHeight="11835"/>
  </bookViews>
  <sheets>
    <sheet name="Расходы" sheetId="1" r:id="rId1"/>
  </sheets>
  <definedNames>
    <definedName name="_xlnm.Print_Area" localSheetId="0">Расходы!$A$2:$J$54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20" i="1"/>
  <c r="H22" i="1"/>
  <c r="H23" i="1"/>
  <c r="H24" i="1"/>
  <c r="H25" i="1"/>
  <c r="H26" i="1"/>
  <c r="H27" i="1"/>
  <c r="H29" i="1"/>
  <c r="H30" i="1"/>
  <c r="H31" i="1"/>
  <c r="H32" i="1"/>
  <c r="H34" i="1"/>
  <c r="H35" i="1"/>
  <c r="H36" i="1"/>
  <c r="H37" i="1"/>
  <c r="H38" i="1"/>
  <c r="H39" i="1"/>
  <c r="H41" i="1"/>
  <c r="H42" i="1"/>
  <c r="H44" i="1"/>
  <c r="H46" i="1"/>
  <c r="H47" i="1"/>
  <c r="H48" i="1"/>
  <c r="H49" i="1"/>
  <c r="H51" i="1"/>
  <c r="H53" i="1"/>
  <c r="G9" i="1"/>
  <c r="G10" i="1"/>
  <c r="G11" i="1"/>
  <c r="G12" i="1"/>
  <c r="G13" i="1"/>
  <c r="G14" i="1"/>
  <c r="G15" i="1"/>
  <c r="G16" i="1"/>
  <c r="G18" i="1"/>
  <c r="G20" i="1"/>
  <c r="G22" i="1"/>
  <c r="G23" i="1"/>
  <c r="G24" i="1"/>
  <c r="G25" i="1"/>
  <c r="G26" i="1"/>
  <c r="G27" i="1"/>
  <c r="G29" i="1"/>
  <c r="G30" i="1"/>
  <c r="G31" i="1"/>
  <c r="G32" i="1"/>
  <c r="G34" i="1"/>
  <c r="G35" i="1"/>
  <c r="G36" i="1"/>
  <c r="G37" i="1"/>
  <c r="G39" i="1"/>
  <c r="G41" i="1"/>
  <c r="G42" i="1"/>
  <c r="G46" i="1"/>
  <c r="G47" i="1"/>
  <c r="G48" i="1"/>
  <c r="G49" i="1"/>
  <c r="G51" i="1"/>
  <c r="G53" i="1"/>
  <c r="E21" i="1"/>
  <c r="F21" i="1"/>
  <c r="H21" i="1" s="1"/>
  <c r="D8" i="1"/>
  <c r="D21" i="1"/>
  <c r="G21" i="1" l="1"/>
  <c r="E8" i="1"/>
  <c r="E45" i="1"/>
  <c r="E43" i="1"/>
  <c r="E40" i="1"/>
  <c r="E33" i="1"/>
  <c r="E28" i="1"/>
  <c r="F8" i="1"/>
  <c r="E19" i="1" l="1"/>
  <c r="F19" i="1"/>
  <c r="D19" i="1"/>
  <c r="G19" i="1" l="1"/>
  <c r="H19" i="1"/>
  <c r="F52" i="1"/>
  <c r="E52" i="1"/>
  <c r="D52" i="1"/>
  <c r="F50" i="1"/>
  <c r="E50" i="1"/>
  <c r="D50" i="1"/>
  <c r="F45" i="1"/>
  <c r="D45" i="1"/>
  <c r="F43" i="1"/>
  <c r="H43" i="1" s="1"/>
  <c r="D43" i="1"/>
  <c r="F40" i="1"/>
  <c r="D40" i="1"/>
  <c r="F33" i="1"/>
  <c r="D33" i="1"/>
  <c r="F28" i="1"/>
  <c r="D28" i="1"/>
  <c r="F17" i="1"/>
  <c r="E17" i="1"/>
  <c r="D17" i="1"/>
  <c r="G52" i="1" l="1"/>
  <c r="H52" i="1"/>
  <c r="H17" i="1"/>
  <c r="G17" i="1"/>
  <c r="G50" i="1"/>
  <c r="H50" i="1"/>
  <c r="H33" i="1"/>
  <c r="G33" i="1"/>
  <c r="D54" i="1"/>
  <c r="G28" i="1"/>
  <c r="H28" i="1"/>
  <c r="G40" i="1"/>
  <c r="H40" i="1"/>
  <c r="H45" i="1"/>
  <c r="G45" i="1"/>
  <c r="E54" i="1"/>
  <c r="F54" i="1"/>
  <c r="H8" i="1"/>
  <c r="G8" i="1"/>
  <c r="G54" i="1" l="1"/>
  <c r="H54" i="1"/>
</calcChain>
</file>

<file path=xl/sharedStrings.xml><?xml version="1.0" encoding="utf-8"?>
<sst xmlns="http://schemas.openxmlformats.org/spreadsheetml/2006/main" count="237" uniqueCount="113">
  <si>
    <t>(в рублях)</t>
  </si>
  <si>
    <t>Наименование показателя</t>
  </si>
  <si>
    <t>Раздел</t>
  </si>
  <si>
    <t>Подраздел</t>
  </si>
  <si>
    <t>Процент исполнения к первоначальному бюджету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</si>
  <si>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</si>
  <si>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</si>
  <si>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</si>
  <si>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</si>
  <si>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</si>
  <si>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</si>
  <si>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</si>
  <si>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</si>
  <si>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</si>
  <si>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  
ОБЩЕГОСУДАРСТВЕННЫЕ ВОПРОСЫ
</t>
  </si>
  <si>
    <t>01</t>
  </si>
  <si>
    <t>00</t>
  </si>
  <si>
    <t xml:space="preserve">  
Функционирование высшего должностного лица субъекта Российской Федерации и муниципального образования
</t>
  </si>
  <si>
    <t>02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</si>
  <si>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</si>
  <si>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>03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</si>
  <si>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</si>
  <si>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>04</t>
  </si>
  <si>
    <t xml:space="preserve">  
Судебная система
</t>
  </si>
  <si>
    <t>05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</si>
  <si>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</si>
  <si>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>06</t>
  </si>
  <si>
    <t xml:space="preserve">  
Резервные фонды
</t>
  </si>
  <si>
    <t>11</t>
  </si>
  <si>
    <t xml:space="preserve">  
Другие общегосударственные вопросы
</t>
  </si>
  <si>
    <t>13</t>
  </si>
  <si>
    <t xml:space="preserve">  
НАЦИОНАЛЬНАЯ ОБОРОНА
</t>
  </si>
  <si>
    <t xml:space="preserve">  
Мобилизационная и вневойсковая подготовка
</t>
  </si>
  <si>
    <t xml:space="preserve">  
НАЦИОНАЛЬНАЯ ЭКОНОМИКА
</t>
  </si>
  <si>
    <t xml:space="preserve">  
Сельское хозяйство и рыболовство
</t>
  </si>
  <si>
    <t xml:space="preserve">  
Транспорт
</t>
  </si>
  <si>
    <t>08</t>
  </si>
  <si>
    <t xml:space="preserve">  
Дорожное хозяйство (дорожные фонды)
</t>
  </si>
  <si>
    <t>09</t>
  </si>
  <si>
    <t xml:space="preserve">  
Другие вопросы в области национальной экономики
</t>
  </si>
  <si>
    <t>12</t>
  </si>
  <si>
    <t xml:space="preserve">  
ЖИЛИЩНО-КОММУНАЛЬНОЕ ХОЗЯЙСТВО
</t>
  </si>
  <si>
    <t xml:space="preserve">  
Жилищное хозяйство
</t>
  </si>
  <si>
    <t xml:space="preserve">  
Коммунальное хозяйство
</t>
  </si>
  <si>
    <t xml:space="preserve">  
Благоустройство
</t>
  </si>
  <si>
    <t xml:space="preserve">  
Другие вопросы в области жилищно-коммунального хозяйства
</t>
  </si>
  <si>
    <t xml:space="preserve">  
ОБРАЗОВАНИЕ
</t>
  </si>
  <si>
    <t>07</t>
  </si>
  <si>
    <t xml:space="preserve">  
Дошкольное образование
</t>
  </si>
  <si>
    <t xml:space="preserve">  
Общее образование
</t>
  </si>
  <si>
    <t xml:space="preserve">  
Дополнительное образование детей
</t>
  </si>
  <si>
    <t xml:space="preserve">  
Профессиональная подготовка, переподготовка и повышение квалификации
</t>
  </si>
  <si>
    <t xml:space="preserve">  
Молодежная политика
</t>
  </si>
  <si>
    <t xml:space="preserve">  
Другие вопросы в области образования
</t>
  </si>
  <si>
    <t xml:space="preserve">  
КУЛЬТУРА, КИНЕМАТОГРАФИЯ
</t>
  </si>
  <si>
    <t xml:space="preserve">  
Культура
</t>
  </si>
  <si>
    <t xml:space="preserve">  
Другие вопросы в области культуры, кинематографии
</t>
  </si>
  <si>
    <t xml:space="preserve">  
ЗДРАВООХРАНЕНИЕ
</t>
  </si>
  <si>
    <t xml:space="preserve">  
Другие вопросы в области здравоохранения
</t>
  </si>
  <si>
    <t xml:space="preserve">  
СОЦИАЛЬНАЯ ПОЛИТИКА
</t>
  </si>
  <si>
    <t>10</t>
  </si>
  <si>
    <t xml:space="preserve">  
Пенсионное обеспечение
</t>
  </si>
  <si>
    <t xml:space="preserve">  
Социальное обеспечение населения
</t>
  </si>
  <si>
    <t xml:space="preserve">  
Охрана семьи и детства
</t>
  </si>
  <si>
    <t xml:space="preserve">  
Другие вопросы в области социальной политики
</t>
  </si>
  <si>
    <t xml:space="preserve">  
ФИЗИЧЕСКАЯ КУЛЬТУРА И СПОРТ
</t>
  </si>
  <si>
    <t xml:space="preserve">  
Массовый спорт
</t>
  </si>
  <si>
    <t xml:space="preserve">  
СРЕДСТВА МАССОВОЙ ИНФОРМАЦИИ
</t>
  </si>
  <si>
    <t xml:space="preserve">  
Периодическая печать и издательства
</t>
  </si>
  <si>
    <t>Всего расходов:</t>
  </si>
  <si>
    <t>х</t>
  </si>
  <si>
    <t>Примечание к гр. 8</t>
  </si>
  <si>
    <t>Примечание к гр. 7</t>
  </si>
  <si>
    <t>Процент исполнения к уточненному плану</t>
  </si>
  <si>
    <t>(7=6/4*100)</t>
  </si>
  <si>
    <t>(8=6/5*100)</t>
  </si>
  <si>
    <t>Обеспечение проведения выборов и референдумов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</si>
  <si>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</si>
  <si>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</si>
  <si>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Связь и информатика</t>
  </si>
  <si>
    <t>Сведения о расходах бюджета Пограничного муниципального округа в 2025 году по разделам и подразделам классификации расходов бюджетов в сравнении с первоначально утвержденными решением о бюджете значениями и с уточненными значениями с учетом внесенных изменений</t>
  </si>
  <si>
    <t xml:space="preserve">Первоначальный бюджет 2025 года </t>
  </si>
  <si>
    <t>(МПА от 29.11.2024                  № 240-МПА)</t>
  </si>
  <si>
    <t xml:space="preserve">Уточненный план 2025 года             </t>
  </si>
  <si>
    <r>
      <t xml:space="preserve"> (Сводная бюджетная роспись по состоянию на 31.12.2025 года) </t>
    </r>
    <r>
      <rPr>
        <i/>
        <sz val="10"/>
        <rFont val="Times New Roman"/>
        <family val="1"/>
        <charset val="204"/>
      </rPr>
      <t>Источник: форма по ОКУД 0503117</t>
    </r>
  </si>
  <si>
    <t>Кассовое исполнение за 2025 год</t>
  </si>
  <si>
    <t>Общеэкономические вопросы</t>
  </si>
  <si>
    <t>-</t>
  </si>
  <si>
    <t>Превышение фактических расходов к первоначальному бюджету в связи с распределением дополнительных средств на выплату поощрения за счет  средств иной дотации на поощрение управленческих команд по итогам за 2024год</t>
  </si>
  <si>
    <t>Неисполнение к уточненному плану за счет экономии по оплате труда в связи с наличием вакансий</t>
  </si>
  <si>
    <t xml:space="preserve">Перевыполнение к первоначальному плана в связи с корректировкой суммы субвенций из краевого бюджета на осуществление  полномочий по составлению (изменению) списков кандидатов в присяжные заседатели федеральных судов </t>
  </si>
  <si>
    <t>Неисполнение к плану за счет экономии по оплате труда в связи с наличием вакансий</t>
  </si>
  <si>
    <t xml:space="preserve">Средства  резервного фонда Администрации Пограничного муниципального округа частично остались невостребованными </t>
  </si>
  <si>
    <t>Превышение первоначального плана в связи с распределением дополнительных средств  за счет остатка бюджетных средств на начало года на расходы бюджета, связанные с защитой населения и территории Пограничного муниципального округа от чрезвычайных ситуаций природного и техногенного характера</t>
  </si>
  <si>
    <t>Превышение первоначального плана в связи с дополнительным выделением в течении года средств субсидий из краевого бюджета на подготовку проектов межевания земельных участков и на проведение кадастровых работ</t>
  </si>
  <si>
    <t>Низкое исполнение к первоначальному плану в связи с корректировкой суммы субсидий из краевого бюджета на организацию транспортного обслуживания населения в границах муниципального образования после проведения закупочных процедур</t>
  </si>
  <si>
    <t>Низкое исполнение плана в связи с отсутствием финансирования из краевого бюджета по оплате контракта реконструкции автомобильной дороги «Подъезд к с Барано-Оренбургское протяженностью 2313м» и «Автомобильная дорога от 89 км. а/д «Уссурийск-Пограничный к в/ч 7336» в сумме 61 464,2 тыс. рублей.</t>
  </si>
  <si>
    <t>Низкое исполнение  к первоначальному плану в связи с оплатой по факту выполненных работ по разработке проектов внесения изменений в генеральный план ПМО и в правила землепользования и застройки ПМО, неиспользованные ассигнования были перераспределены на другие расходы бюджета</t>
  </si>
  <si>
    <t xml:space="preserve">Превышение первоначального плана в связи с распределением дополнительных ассигнований  за счет остатка бюджетных средств на начало года на оплату взносов в фонд капитального ремонта жилого фонда за муниципальное жилье </t>
  </si>
  <si>
    <t>Низкое исполнение к первоначальному плану в связи с сокращением в течении года сумм субсидий из краевого бюджета на мероприятия по энергосбережению и повышению энергетической эффективности систем коммунальной инфраструктуры</t>
  </si>
  <si>
    <t>Невыполнение к уточненному плану сложилось по расходам на содержание казенного учреждения  "Управление благоустройства" в связи с наличием вакансий  водителей, рабочих по уборке территорий , а также экономией в результате закупочных процедур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</si>
  <si>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благоустройством территории округа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</si>
  <si>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развитием дошкольного образования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</si>
  <si>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развитием дополнительного образования</t>
  </si>
  <si>
    <t>Превышение фактических расходов к первоначальному бюджету за  счет распределения остатка средств бюджета на начало года на повышение квалификации и переподготовки муниципальных служащих Администрации Пограничного муниципального округа</t>
  </si>
  <si>
    <t>В первоначальном бюджете не предусматривались расходы на мероприятия по укреплению общественного здоровья населения Пограничного муниципального округа</t>
  </si>
  <si>
    <t>В первоначальном бюджете не предусматривались расходы на мероприятия по молодежной политике</t>
  </si>
  <si>
    <t>Превышение фактических расходов к первоначальному бюджету за  счет распределения остатка средств бюджета на начало года на  реконструкцию «Памятника землякам» в пгт. Пограничный</t>
  </si>
  <si>
    <t>Превышение первоначального плана в связи с выделением  в течении года средств из резервного фонда Администрации Пограничного муниципального округа на материальную помощь семьям погибших участников СВО</t>
  </si>
  <si>
    <t>Низкое исполнение к первоначальному плану в связи с сокращением в течении года  сумм субвенций из краевого бюджета на обеспечение детей - сирот жилыми помещениями</t>
  </si>
  <si>
    <t>Превышение первоначального плана сложилось в связи с тем что в первоначальном бюджете не предусматривались расходы на поддержку социально ориентированных некоммерческих организаций на территории Пограничного муниципального округа</t>
  </si>
  <si>
    <t>Превышение фактических расходов к первоначальному бюджету  в связи с распределением  дополнительных бюджетных ассигнований на мероприятия по физической культуре и спорту за счет остатка средств бюджета на начало 2025 года</t>
  </si>
  <si>
    <t>Превышение фактических расходов к первоначальному бюджету  в связи с распределением  в течении года дополнительных бюджетных ассигнований в виде субсидий на иные цели  бюджетному учреждению на проведение ремонта крыши здания редакции газеты.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</si>
</sst>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>
      <alignment horizontal="left" wrapText="1"/>
    </xf>
    <xf numFmtId="49" fontId="1" fillId="0" borderId="0">
      <alignment horizontal="center"/>
    </xf>
    <xf numFmtId="0" fontId="3" fillId="0" borderId="0"/>
    <xf numFmtId="0" fontId="1" fillId="0" borderId="1">
      <alignment horizontal="left"/>
    </xf>
    <xf numFmtId="49" fontId="1" fillId="0" borderId="1"/>
    <xf numFmtId="0" fontId="1" fillId="0" borderId="0"/>
    <xf numFmtId="49" fontId="1" fillId="0" borderId="2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0" fontId="1" fillId="0" borderId="6">
      <alignment horizontal="left" wrapText="1" indent="2"/>
    </xf>
    <xf numFmtId="49" fontId="1" fillId="0" borderId="2">
      <alignment horizontal="center"/>
    </xf>
    <xf numFmtId="4" fontId="1" fillId="0" borderId="2">
      <alignment horizontal="right"/>
    </xf>
    <xf numFmtId="0" fontId="8" fillId="0" borderId="7">
      <alignment horizontal="left" wrapText="1"/>
    </xf>
    <xf numFmtId="49" fontId="1" fillId="0" borderId="8">
      <alignment horizontal="center" wrapText="1"/>
    </xf>
    <xf numFmtId="4" fontId="1" fillId="0" borderId="9">
      <alignment horizontal="right"/>
    </xf>
    <xf numFmtId="0" fontId="3" fillId="0" borderId="10"/>
    <xf numFmtId="0" fontId="1" fillId="0" borderId="10"/>
    <xf numFmtId="0" fontId="1" fillId="2" borderId="0"/>
  </cellStyleXfs>
  <cellXfs count="68">
    <xf numFmtId="0" fontId="0" fillId="0" borderId="0" xfId="0"/>
    <xf numFmtId="0" fontId="2" fillId="0" borderId="0" xfId="1" applyNumberFormat="1" applyFont="1" applyProtection="1">
      <alignment horizontal="left" wrapText="1"/>
    </xf>
    <xf numFmtId="49" fontId="2" fillId="0" borderId="0" xfId="2" applyNumberFormat="1" applyFont="1" applyProtection="1">
      <alignment horizontal="center"/>
    </xf>
    <xf numFmtId="49" fontId="2" fillId="0" borderId="0" xfId="2" applyNumberFormat="1" applyFont="1" applyAlignment="1" applyProtection="1"/>
    <xf numFmtId="0" fontId="2" fillId="0" borderId="0" xfId="3" applyNumberFormat="1" applyFont="1" applyProtection="1"/>
    <xf numFmtId="0" fontId="4" fillId="0" borderId="0" xfId="0" applyFont="1" applyProtection="1">
      <protection locked="0"/>
    </xf>
    <xf numFmtId="0" fontId="2" fillId="0" borderId="0" xfId="4" applyNumberFormat="1" applyFont="1" applyBorder="1" applyProtection="1">
      <alignment horizontal="left"/>
    </xf>
    <xf numFmtId="49" fontId="2" fillId="0" borderId="0" xfId="5" applyNumberFormat="1" applyFont="1" applyBorder="1" applyAlignment="1" applyProtection="1"/>
    <xf numFmtId="49" fontId="2" fillId="0" borderId="0" xfId="5" applyNumberFormat="1" applyFont="1" applyBorder="1" applyProtection="1"/>
    <xf numFmtId="0" fontId="2" fillId="0" borderId="0" xfId="6" applyNumberFormat="1" applyFont="1" applyProtection="1"/>
    <xf numFmtId="0" fontId="4" fillId="0" borderId="0" xfId="0" applyFont="1" applyAlignment="1" applyProtection="1">
      <protection locked="0"/>
    </xf>
    <xf numFmtId="0" fontId="6" fillId="0" borderId="3" xfId="10" applyNumberFormat="1" applyFont="1" applyBorder="1" applyProtection="1">
      <alignment horizontal="left" wrapText="1" indent="2"/>
    </xf>
    <xf numFmtId="49" fontId="6" fillId="0" borderId="3" xfId="11" applyNumberFormat="1" applyFont="1" applyBorder="1" applyProtection="1">
      <alignment horizontal="center"/>
    </xf>
    <xf numFmtId="49" fontId="6" fillId="0" borderId="3" xfId="12" applyNumberFormat="1" applyFont="1" applyBorder="1" applyAlignment="1" applyProtection="1">
      <alignment horizontal="center"/>
    </xf>
    <xf numFmtId="4" fontId="6" fillId="0" borderId="3" xfId="12" applyNumberFormat="1" applyFont="1" applyBorder="1" applyProtection="1">
      <alignment horizontal="right"/>
    </xf>
    <xf numFmtId="0" fontId="7" fillId="0" borderId="0" xfId="0" applyFont="1" applyProtection="1">
      <protection locked="0"/>
    </xf>
    <xf numFmtId="0" fontId="2" fillId="0" borderId="3" xfId="10" applyNumberFormat="1" applyFont="1" applyBorder="1" applyProtection="1">
      <alignment horizontal="left" wrapText="1" indent="2"/>
    </xf>
    <xf numFmtId="49" fontId="2" fillId="0" borderId="3" xfId="11" applyNumberFormat="1" applyFont="1" applyBorder="1" applyProtection="1">
      <alignment horizontal="center"/>
    </xf>
    <xf numFmtId="49" fontId="2" fillId="0" borderId="3" xfId="12" applyNumberFormat="1" applyFont="1" applyBorder="1" applyAlignment="1" applyProtection="1">
      <alignment horizontal="center"/>
    </xf>
    <xf numFmtId="4" fontId="2" fillId="0" borderId="3" xfId="12" applyNumberFormat="1" applyFont="1" applyBorder="1" applyProtection="1">
      <alignment horizontal="right"/>
    </xf>
    <xf numFmtId="4" fontId="2" fillId="0" borderId="3" xfId="12" applyNumberFormat="1" applyFont="1" applyFill="1" applyBorder="1" applyProtection="1">
      <alignment horizontal="right"/>
    </xf>
    <xf numFmtId="0" fontId="6" fillId="0" borderId="3" xfId="13" applyNumberFormat="1" applyFont="1" applyBorder="1" applyProtection="1">
      <alignment horizontal="left" wrapText="1"/>
    </xf>
    <xf numFmtId="49" fontId="6" fillId="0" borderId="3" xfId="14" applyNumberFormat="1" applyFont="1" applyBorder="1" applyProtection="1">
      <alignment horizontal="center" wrapText="1"/>
    </xf>
    <xf numFmtId="4" fontId="6" fillId="0" borderId="3" xfId="15" applyNumberFormat="1" applyFont="1" applyBorder="1" applyAlignment="1" applyProtection="1">
      <alignment horizontal="center"/>
    </xf>
    <xf numFmtId="4" fontId="6" fillId="0" borderId="3" xfId="15" applyNumberFormat="1" applyFont="1" applyBorder="1" applyProtection="1">
      <alignment horizontal="right"/>
    </xf>
    <xf numFmtId="0" fontId="2" fillId="0" borderId="0" xfId="16" applyNumberFormat="1" applyFont="1" applyBorder="1" applyProtection="1"/>
    <xf numFmtId="0" fontId="2" fillId="0" borderId="0" xfId="17" applyNumberFormat="1" applyFont="1" applyBorder="1" applyAlignment="1" applyProtection="1"/>
    <xf numFmtId="0" fontId="2" fillId="0" borderId="0" xfId="17" applyNumberFormat="1" applyFont="1" applyBorder="1" applyProtection="1"/>
    <xf numFmtId="0" fontId="2" fillId="2" borderId="0" xfId="18" applyNumberFormat="1" applyFont="1" applyAlignment="1" applyProtection="1"/>
    <xf numFmtId="0" fontId="2" fillId="2" borderId="0" xfId="18" applyNumberFormat="1" applyFont="1" applyProtection="1"/>
    <xf numFmtId="49" fontId="2" fillId="0" borderId="12" xfId="7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49" fontId="2" fillId="0" borderId="12" xfId="7" applyFont="1" applyBorder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3" xfId="10" applyNumberFormat="1" applyFont="1" applyBorder="1" applyAlignment="1" applyProtection="1">
      <alignment horizontal="left" vertical="center" wrapText="1" indent="2"/>
    </xf>
    <xf numFmtId="0" fontId="6" fillId="0" borderId="3" xfId="10" applyNumberFormat="1" applyFont="1" applyBorder="1" applyAlignment="1" applyProtection="1">
      <alignment horizontal="left" vertical="center" wrapText="1" indent="2"/>
    </xf>
    <xf numFmtId="49" fontId="2" fillId="0" borderId="0" xfId="2" applyNumberFormat="1" applyFont="1" applyFill="1" applyProtection="1">
      <alignment horizontal="center"/>
    </xf>
    <xf numFmtId="49" fontId="2" fillId="0" borderId="0" xfId="5" applyNumberFormat="1" applyFont="1" applyFill="1" applyBorder="1" applyProtection="1"/>
    <xf numFmtId="49" fontId="2" fillId="0" borderId="12" xfId="9" applyNumberFormat="1" applyFont="1" applyFill="1" applyBorder="1" applyAlignment="1" applyProtection="1">
      <alignment horizontal="center" vertical="center" wrapText="1"/>
    </xf>
    <xf numFmtId="4" fontId="6" fillId="0" borderId="3" xfId="12" applyNumberFormat="1" applyFont="1" applyFill="1" applyBorder="1" applyProtection="1">
      <alignment horizontal="right"/>
    </xf>
    <xf numFmtId="4" fontId="6" fillId="0" borderId="3" xfId="15" applyNumberFormat="1" applyFont="1" applyFill="1" applyBorder="1" applyProtection="1">
      <alignment horizontal="right"/>
    </xf>
    <xf numFmtId="0" fontId="2" fillId="0" borderId="0" xfId="17" applyNumberFormat="1" applyFont="1" applyFill="1" applyBorder="1" applyProtection="1"/>
    <xf numFmtId="0" fontId="2" fillId="0" borderId="0" xfId="18" applyNumberFormat="1" applyFont="1" applyFill="1" applyProtection="1"/>
    <xf numFmtId="0" fontId="4" fillId="0" borderId="0" xfId="0" applyFont="1" applyFill="1" applyProtection="1">
      <protection locked="0"/>
    </xf>
    <xf numFmtId="0" fontId="4" fillId="0" borderId="12" xfId="0" applyFont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4" fontId="2" fillId="0" borderId="3" xfId="12" applyNumberFormat="1" applyFont="1" applyBorder="1" applyAlignment="1" applyProtection="1">
      <alignment horizontal="right" wrapText="1"/>
    </xf>
    <xf numFmtId="4" fontId="2" fillId="0" borderId="3" xfId="12" applyNumberFormat="1" applyFont="1" applyBorder="1" applyAlignment="1" applyProtection="1">
      <alignment horizontal="left" wrapText="1"/>
    </xf>
    <xf numFmtId="4" fontId="2" fillId="0" borderId="3" xfId="12" applyNumberFormat="1" applyFont="1" applyBorder="1" applyAlignment="1" applyProtection="1">
      <alignment horizontal="left" vertical="center" wrapText="1"/>
    </xf>
    <xf numFmtId="0" fontId="2" fillId="0" borderId="0" xfId="3" applyNumberFormat="1" applyFont="1" applyAlignment="1" applyProtection="1">
      <alignment wrapText="1"/>
    </xf>
    <xf numFmtId="0" fontId="2" fillId="0" borderId="0" xfId="3" applyNumberFormat="1" applyFont="1" applyAlignment="1" applyProtection="1">
      <alignment horizontal="right" wrapText="1"/>
    </xf>
    <xf numFmtId="4" fontId="6" fillId="0" borderId="3" xfId="12" applyNumberFormat="1" applyFont="1" applyBorder="1" applyAlignment="1" applyProtection="1">
      <alignment horizontal="right" wrapText="1"/>
    </xf>
    <xf numFmtId="4" fontId="2" fillId="0" borderId="3" xfId="12" applyNumberFormat="1" applyFont="1" applyBorder="1" applyAlignment="1" applyProtection="1">
      <alignment horizontal="center" vertical="center" wrapText="1"/>
    </xf>
    <xf numFmtId="4" fontId="6" fillId="0" borderId="3" xfId="15" applyNumberFormat="1" applyFont="1" applyBorder="1" applyAlignment="1" applyProtection="1">
      <alignment horizontal="right" wrapText="1"/>
    </xf>
    <xf numFmtId="0" fontId="2" fillId="0" borderId="0" xfId="17" applyNumberFormat="1" applyFont="1" applyBorder="1" applyAlignment="1" applyProtection="1">
      <alignment wrapText="1"/>
    </xf>
    <xf numFmtId="0" fontId="2" fillId="2" borderId="0" xfId="18" applyNumberFormat="1" applyFont="1" applyAlignment="1" applyProtection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49" fontId="2" fillId="0" borderId="3" xfId="7" applyNumberFormat="1" applyFont="1" applyBorder="1" applyProtection="1">
      <alignment horizontal="center" vertical="center" wrapText="1"/>
    </xf>
    <xf numFmtId="49" fontId="2" fillId="0" borderId="11" xfId="7" applyFont="1" applyBorder="1">
      <alignment horizontal="center" vertical="center" wrapText="1"/>
    </xf>
    <xf numFmtId="49" fontId="2" fillId="0" borderId="3" xfId="7" applyNumberFormat="1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2" fillId="0" borderId="3" xfId="7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2" fillId="0" borderId="3" xfId="8" applyNumberFormat="1" applyFont="1" applyBorder="1" applyAlignment="1" applyProtection="1">
      <alignment horizontal="center" vertical="center" wrapText="1"/>
    </xf>
    <xf numFmtId="4" fontId="2" fillId="0" borderId="3" xfId="12" applyNumberFormat="1" applyFont="1" applyBorder="1" applyAlignment="1" applyProtection="1">
      <alignment vertical="center" wrapText="1"/>
    </xf>
  </cellXfs>
  <cellStyles count="19">
    <cellStyle name="xl25" xfId="6"/>
    <cellStyle name="xl27" xfId="3"/>
    <cellStyle name="xl28" xfId="7"/>
    <cellStyle name="xl31" xfId="10"/>
    <cellStyle name="xl38" xfId="17"/>
    <cellStyle name="xl43" xfId="11"/>
    <cellStyle name="xl44" xfId="8"/>
    <cellStyle name="xl45" xfId="9"/>
    <cellStyle name="xl46" xfId="12"/>
    <cellStyle name="xl47" xfId="18"/>
    <cellStyle name="xl81" xfId="2"/>
    <cellStyle name="xl82" xfId="1"/>
    <cellStyle name="xl83" xfId="4"/>
    <cellStyle name="xl86" xfId="13"/>
    <cellStyle name="xl91" xfId="16"/>
    <cellStyle name="xl93" xfId="14"/>
    <cellStyle name="xl94" xfId="5"/>
    <cellStyle name="xl96" xfId="1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50" zoomScaleNormal="100" zoomScaleSheetLayoutView="100" workbookViewId="0">
      <selection activeCell="I58" sqref="I58"/>
    </sheetView>
  </sheetViews>
  <sheetFormatPr defaultColWidth="9.140625" defaultRowHeight="12.75" x14ac:dyDescent="0.2"/>
  <cols>
    <col min="1" max="1" width="42.140625" style="5" customWidth="1"/>
    <col min="2" max="2" width="8.5703125" style="5" customWidth="1"/>
    <col min="3" max="3" width="8.5703125" style="10" customWidth="1"/>
    <col min="4" max="4" width="15.42578125" style="43" customWidth="1"/>
    <col min="5" max="5" width="16.140625" style="5" customWidth="1"/>
    <col min="6" max="6" width="15.85546875" style="5" customWidth="1"/>
    <col min="7" max="7" width="15.7109375" style="5" customWidth="1"/>
    <col min="8" max="8" width="13.7109375" style="5" customWidth="1"/>
    <col min="9" max="9" width="26" style="56" customWidth="1"/>
    <col min="10" max="10" width="27.7109375" style="56" customWidth="1"/>
    <col min="11" max="16384" width="9.140625" style="5"/>
  </cols>
  <sheetData>
    <row r="1" spans="1:10" ht="7.5" customHeight="1" x14ac:dyDescent="0.2">
      <c r="A1" s="1"/>
      <c r="B1" s="2"/>
      <c r="C1" s="3"/>
      <c r="D1" s="36"/>
      <c r="E1" s="2"/>
      <c r="F1" s="2"/>
      <c r="G1" s="2"/>
      <c r="H1" s="4"/>
      <c r="I1" s="49"/>
      <c r="J1" s="49"/>
    </row>
    <row r="2" spans="1:10" ht="35.25" customHeight="1" x14ac:dyDescent="0.25">
      <c r="A2" s="57" t="s">
        <v>80</v>
      </c>
      <c r="B2" s="58"/>
      <c r="C2" s="58"/>
      <c r="D2" s="58"/>
      <c r="E2" s="58"/>
      <c r="F2" s="58"/>
      <c r="G2" s="58"/>
      <c r="H2" s="58"/>
      <c r="I2" s="58"/>
      <c r="J2" s="59"/>
    </row>
    <row r="3" spans="1:10" ht="12.95" customHeight="1" x14ac:dyDescent="0.2">
      <c r="A3" s="6"/>
      <c r="B3" s="6"/>
      <c r="C3" s="7"/>
      <c r="D3" s="37"/>
      <c r="E3" s="8"/>
      <c r="F3" s="9"/>
      <c r="G3" s="9"/>
      <c r="H3" s="4"/>
      <c r="I3" s="50"/>
      <c r="J3" s="50" t="s">
        <v>0</v>
      </c>
    </row>
    <row r="4" spans="1:10" ht="11.45" customHeight="1" x14ac:dyDescent="0.2">
      <c r="A4" s="60" t="s">
        <v>1</v>
      </c>
      <c r="B4" s="60" t="s">
        <v>2</v>
      </c>
      <c r="C4" s="62" t="s">
        <v>3</v>
      </c>
      <c r="D4" s="64" t="s">
        <v>81</v>
      </c>
      <c r="E4" s="62" t="s">
        <v>83</v>
      </c>
      <c r="F4" s="62" t="s">
        <v>85</v>
      </c>
      <c r="G4" s="66" t="s">
        <v>4</v>
      </c>
      <c r="H4" s="66" t="s">
        <v>73</v>
      </c>
      <c r="I4" s="66" t="s">
        <v>72</v>
      </c>
      <c r="J4" s="66" t="s">
        <v>71</v>
      </c>
    </row>
    <row r="5" spans="1:10" ht="49.5" customHeight="1" x14ac:dyDescent="0.2">
      <c r="A5" s="61"/>
      <c r="B5" s="61"/>
      <c r="C5" s="63"/>
      <c r="D5" s="65"/>
      <c r="E5" s="63"/>
      <c r="F5" s="63"/>
      <c r="G5" s="63"/>
      <c r="H5" s="63"/>
      <c r="I5" s="63"/>
      <c r="J5" s="63"/>
    </row>
    <row r="6" spans="1:10" ht="111.75" customHeight="1" x14ac:dyDescent="0.2">
      <c r="A6" s="32"/>
      <c r="B6" s="32"/>
      <c r="C6" s="33"/>
      <c r="D6" s="45" t="s">
        <v>82</v>
      </c>
      <c r="E6" s="44" t="s">
        <v>84</v>
      </c>
      <c r="F6" s="33"/>
      <c r="G6" s="44" t="s">
        <v>74</v>
      </c>
      <c r="H6" s="44" t="s">
        <v>75</v>
      </c>
      <c r="I6" s="33"/>
      <c r="J6" s="33"/>
    </row>
    <row r="7" spans="1:10" s="10" customFormat="1" ht="11.45" customHeight="1" x14ac:dyDescent="0.2">
      <c r="A7" s="30" t="s">
        <v>5</v>
      </c>
      <c r="B7" s="30" t="s">
        <v>6</v>
      </c>
      <c r="C7" s="31" t="s">
        <v>7</v>
      </c>
      <c r="D7" s="38" t="s">
        <v>8</v>
      </c>
      <c r="E7" s="31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31" t="s">
        <v>60</v>
      </c>
    </row>
    <row r="8" spans="1:10" s="15" customFormat="1" ht="38.25" x14ac:dyDescent="0.2">
      <c r="A8" s="11" t="s">
        <v>14</v>
      </c>
      <c r="B8" s="12" t="s">
        <v>15</v>
      </c>
      <c r="C8" s="13" t="s">
        <v>16</v>
      </c>
      <c r="D8" s="39">
        <f>D9+D10+D11+D12+D13+D15+D16+D14</f>
        <v>153785187.62</v>
      </c>
      <c r="E8" s="14">
        <f>E9+E10+E11+E12+E13+E14+E15+E16</f>
        <v>174172623.09</v>
      </c>
      <c r="F8" s="14">
        <f>F9+F10+F11+F12+F13+F14+F15+F16</f>
        <v>160398701.81999999</v>
      </c>
      <c r="G8" s="14">
        <f>F8/D8*100</f>
        <v>104.30048842957609</v>
      </c>
      <c r="H8" s="14">
        <f>F8/E8*100</f>
        <v>92.091798914412266</v>
      </c>
      <c r="I8" s="51"/>
      <c r="J8" s="51"/>
    </row>
    <row r="9" spans="1:10" ht="134.25" customHeight="1" x14ac:dyDescent="0.2">
      <c r="A9" s="16" t="s">
        <v>17</v>
      </c>
      <c r="B9" s="17" t="s">
        <v>15</v>
      </c>
      <c r="C9" s="18" t="s">
        <v>18</v>
      </c>
      <c r="D9" s="20">
        <v>3530460</v>
      </c>
      <c r="E9" s="19">
        <v>4716606.7</v>
      </c>
      <c r="F9" s="19">
        <v>4716606.7</v>
      </c>
      <c r="G9" s="19">
        <f t="shared" ref="G9:G54" si="0">F9/D9*100</f>
        <v>133.59751137245573</v>
      </c>
      <c r="H9" s="19">
        <f t="shared" ref="H9:H54" si="1">F9/E9*100</f>
        <v>100</v>
      </c>
      <c r="I9" s="48" t="s">
        <v>88</v>
      </c>
      <c r="J9" s="52" t="s">
        <v>87</v>
      </c>
    </row>
    <row r="10" spans="1:10" ht="54" customHeight="1" x14ac:dyDescent="0.2">
      <c r="A10" s="16" t="s">
        <v>19</v>
      </c>
      <c r="B10" s="17" t="s">
        <v>15</v>
      </c>
      <c r="C10" s="18" t="s">
        <v>20</v>
      </c>
      <c r="D10" s="20">
        <v>5757370</v>
      </c>
      <c r="E10" s="19">
        <v>6238263.6799999997</v>
      </c>
      <c r="F10" s="19">
        <v>5487530.3499999996</v>
      </c>
      <c r="G10" s="19">
        <f t="shared" si="0"/>
        <v>95.313143848667011</v>
      </c>
      <c r="H10" s="19">
        <f t="shared" si="1"/>
        <v>87.965668517557759</v>
      </c>
      <c r="I10" s="52" t="s">
        <v>87</v>
      </c>
      <c r="J10" s="48" t="s">
        <v>89</v>
      </c>
    </row>
    <row r="11" spans="1:10" ht="89.25" x14ac:dyDescent="0.2">
      <c r="A11" s="16" t="s">
        <v>21</v>
      </c>
      <c r="B11" s="17" t="s">
        <v>15</v>
      </c>
      <c r="C11" s="18" t="s">
        <v>22</v>
      </c>
      <c r="D11" s="20">
        <v>20348720</v>
      </c>
      <c r="E11" s="19">
        <v>20868197.41</v>
      </c>
      <c r="F11" s="19">
        <v>20422383.280000001</v>
      </c>
      <c r="G11" s="19">
        <f t="shared" si="0"/>
        <v>100.36200448971731</v>
      </c>
      <c r="H11" s="19">
        <f t="shared" si="1"/>
        <v>97.863667276856575</v>
      </c>
      <c r="I11" s="52" t="s">
        <v>87</v>
      </c>
      <c r="J11" s="52" t="s">
        <v>87</v>
      </c>
    </row>
    <row r="12" spans="1:10" ht="123" customHeight="1" x14ac:dyDescent="0.2">
      <c r="A12" s="16" t="s">
        <v>23</v>
      </c>
      <c r="B12" s="17" t="s">
        <v>15</v>
      </c>
      <c r="C12" s="18" t="s">
        <v>24</v>
      </c>
      <c r="D12" s="20">
        <v>14983</v>
      </c>
      <c r="E12" s="19">
        <v>20881</v>
      </c>
      <c r="F12" s="19">
        <v>20881</v>
      </c>
      <c r="G12" s="19">
        <f t="shared" si="0"/>
        <v>139.36461322832542</v>
      </c>
      <c r="H12" s="19">
        <f t="shared" si="1"/>
        <v>100</v>
      </c>
      <c r="I12" s="48" t="s">
        <v>90</v>
      </c>
      <c r="J12" s="52" t="s">
        <v>87</v>
      </c>
    </row>
    <row r="13" spans="1:10" ht="52.5" customHeight="1" x14ac:dyDescent="0.2">
      <c r="A13" s="16" t="s">
        <v>25</v>
      </c>
      <c r="B13" s="17" t="s">
        <v>15</v>
      </c>
      <c r="C13" s="18" t="s">
        <v>26</v>
      </c>
      <c r="D13" s="20">
        <v>10440981.619999999</v>
      </c>
      <c r="E13" s="19">
        <v>10672778.449999999</v>
      </c>
      <c r="F13" s="19">
        <v>9473297.2899999991</v>
      </c>
      <c r="G13" s="19">
        <f t="shared" si="0"/>
        <v>90.731864443220815</v>
      </c>
      <c r="H13" s="19">
        <f t="shared" si="1"/>
        <v>88.761303669711239</v>
      </c>
      <c r="I13" s="48" t="s">
        <v>91</v>
      </c>
      <c r="J13" s="48" t="s">
        <v>91</v>
      </c>
    </row>
    <row r="14" spans="1:10" ht="32.25" customHeight="1" x14ac:dyDescent="0.2">
      <c r="A14" s="34" t="s">
        <v>76</v>
      </c>
      <c r="B14" s="17" t="s">
        <v>15</v>
      </c>
      <c r="C14" s="18" t="s">
        <v>47</v>
      </c>
      <c r="D14" s="20">
        <v>5239000</v>
      </c>
      <c r="E14" s="19">
        <v>5239000</v>
      </c>
      <c r="F14" s="19">
        <v>5239000</v>
      </c>
      <c r="G14" s="19">
        <f t="shared" si="0"/>
        <v>100</v>
      </c>
      <c r="H14" s="19">
        <f t="shared" si="1"/>
        <v>100</v>
      </c>
      <c r="I14" s="52" t="s">
        <v>87</v>
      </c>
      <c r="J14" s="52" t="s">
        <v>87</v>
      </c>
    </row>
    <row r="15" spans="1:10" ht="70.5" customHeight="1" x14ac:dyDescent="0.2">
      <c r="A15" s="16" t="s">
        <v>27</v>
      </c>
      <c r="B15" s="17" t="s">
        <v>15</v>
      </c>
      <c r="C15" s="18" t="s">
        <v>28</v>
      </c>
      <c r="D15" s="20">
        <v>200000</v>
      </c>
      <c r="E15" s="19">
        <v>3144123.9</v>
      </c>
      <c r="F15" s="19">
        <v>0</v>
      </c>
      <c r="G15" s="19">
        <f t="shared" si="0"/>
        <v>0</v>
      </c>
      <c r="H15" s="19">
        <f t="shared" si="1"/>
        <v>0</v>
      </c>
      <c r="I15" s="48" t="s">
        <v>92</v>
      </c>
      <c r="J15" s="48" t="s">
        <v>92</v>
      </c>
    </row>
    <row r="16" spans="1:10" ht="122.25" customHeight="1" x14ac:dyDescent="0.2">
      <c r="A16" s="16" t="s">
        <v>29</v>
      </c>
      <c r="B16" s="17" t="s">
        <v>15</v>
      </c>
      <c r="C16" s="18" t="s">
        <v>30</v>
      </c>
      <c r="D16" s="20">
        <v>108253673</v>
      </c>
      <c r="E16" s="19">
        <v>123272771.95</v>
      </c>
      <c r="F16" s="19">
        <v>115039003.2</v>
      </c>
      <c r="G16" s="19">
        <f t="shared" si="0"/>
        <v>106.26799074060057</v>
      </c>
      <c r="H16" s="19">
        <f t="shared" si="1"/>
        <v>93.320691487865901</v>
      </c>
      <c r="I16" s="48" t="s">
        <v>88</v>
      </c>
      <c r="J16" s="47" t="s">
        <v>89</v>
      </c>
    </row>
    <row r="17" spans="1:10" s="15" customFormat="1" ht="38.25" x14ac:dyDescent="0.2">
      <c r="A17" s="11" t="s">
        <v>31</v>
      </c>
      <c r="B17" s="12" t="s">
        <v>18</v>
      </c>
      <c r="C17" s="13" t="s">
        <v>16</v>
      </c>
      <c r="D17" s="39">
        <f>D18</f>
        <v>659354</v>
      </c>
      <c r="E17" s="14">
        <f t="shared" ref="E17:F17" si="2">E18</f>
        <v>642486</v>
      </c>
      <c r="F17" s="14">
        <f t="shared" si="2"/>
        <v>642486</v>
      </c>
      <c r="G17" s="14">
        <f t="shared" si="0"/>
        <v>97.441738428825786</v>
      </c>
      <c r="H17" s="14">
        <f t="shared" si="1"/>
        <v>100</v>
      </c>
      <c r="I17" s="51"/>
      <c r="J17" s="51"/>
    </row>
    <row r="18" spans="1:10" ht="38.25" x14ac:dyDescent="0.2">
      <c r="A18" s="16" t="s">
        <v>32</v>
      </c>
      <c r="B18" s="17" t="s">
        <v>18</v>
      </c>
      <c r="C18" s="18" t="s">
        <v>20</v>
      </c>
      <c r="D18" s="20">
        <v>659354</v>
      </c>
      <c r="E18" s="19">
        <v>642486</v>
      </c>
      <c r="F18" s="19">
        <v>642486</v>
      </c>
      <c r="G18" s="19">
        <f t="shared" si="0"/>
        <v>97.441738428825786</v>
      </c>
      <c r="H18" s="19">
        <f t="shared" si="1"/>
        <v>100</v>
      </c>
      <c r="I18" s="52" t="s">
        <v>87</v>
      </c>
      <c r="J18" s="52" t="s">
        <v>87</v>
      </c>
    </row>
    <row r="19" spans="1:10" ht="37.5" customHeight="1" x14ac:dyDescent="0.2">
      <c r="A19" s="35" t="s">
        <v>77</v>
      </c>
      <c r="B19" s="12" t="s">
        <v>20</v>
      </c>
      <c r="C19" s="13" t="s">
        <v>16</v>
      </c>
      <c r="D19" s="39">
        <f>D20</f>
        <v>100000</v>
      </c>
      <c r="E19" s="39">
        <f t="shared" ref="E19:F19" si="3">E20</f>
        <v>2570299.42</v>
      </c>
      <c r="F19" s="39">
        <f t="shared" si="3"/>
        <v>2568211.3199999998</v>
      </c>
      <c r="G19" s="14">
        <f t="shared" si="0"/>
        <v>2568.2113199999999</v>
      </c>
      <c r="H19" s="14">
        <f t="shared" si="1"/>
        <v>99.918760437645815</v>
      </c>
      <c r="I19" s="46"/>
      <c r="J19" s="46"/>
    </row>
    <row r="20" spans="1:10" ht="171" customHeight="1" x14ac:dyDescent="0.2">
      <c r="A20" s="34" t="s">
        <v>78</v>
      </c>
      <c r="B20" s="17" t="s">
        <v>20</v>
      </c>
      <c r="C20" s="18" t="s">
        <v>60</v>
      </c>
      <c r="D20" s="20">
        <v>100000</v>
      </c>
      <c r="E20" s="19">
        <v>2570299.42</v>
      </c>
      <c r="F20" s="19">
        <v>2568211.3199999998</v>
      </c>
      <c r="G20" s="19">
        <f t="shared" si="0"/>
        <v>2568.2113199999999</v>
      </c>
      <c r="H20" s="19">
        <f t="shared" si="1"/>
        <v>99.918760437645815</v>
      </c>
      <c r="I20" s="48" t="s">
        <v>93</v>
      </c>
      <c r="J20" s="52" t="s">
        <v>87</v>
      </c>
    </row>
    <row r="21" spans="1:10" s="15" customFormat="1" ht="38.25" x14ac:dyDescent="0.2">
      <c r="A21" s="11" t="s">
        <v>33</v>
      </c>
      <c r="B21" s="12" t="s">
        <v>22</v>
      </c>
      <c r="C21" s="13" t="s">
        <v>16</v>
      </c>
      <c r="D21" s="14">
        <f>D22+D23+D24+D25+D26+D27</f>
        <v>209942866.02000001</v>
      </c>
      <c r="E21" s="14">
        <f t="shared" ref="E21:F21" si="4">E22+E23+E24+E25+E26+E27</f>
        <v>235385313.02000001</v>
      </c>
      <c r="F21" s="14">
        <f t="shared" si="4"/>
        <v>151551794.25999999</v>
      </c>
      <c r="G21" s="14">
        <f t="shared" si="0"/>
        <v>72.187160789527638</v>
      </c>
      <c r="H21" s="14">
        <f t="shared" si="1"/>
        <v>64.384558371797425</v>
      </c>
      <c r="I21" s="51"/>
      <c r="J21" s="51"/>
    </row>
    <row r="22" spans="1:10" ht="18.75" customHeight="1" x14ac:dyDescent="0.2">
      <c r="A22" s="34" t="s">
        <v>86</v>
      </c>
      <c r="B22" s="17" t="s">
        <v>22</v>
      </c>
      <c r="C22" s="18" t="s">
        <v>15</v>
      </c>
      <c r="D22" s="19">
        <v>1300000</v>
      </c>
      <c r="E22" s="19">
        <v>1300000</v>
      </c>
      <c r="F22" s="19">
        <v>1300000</v>
      </c>
      <c r="G22" s="19">
        <f t="shared" si="0"/>
        <v>100</v>
      </c>
      <c r="H22" s="19">
        <f t="shared" si="1"/>
        <v>100</v>
      </c>
      <c r="I22" s="52" t="s">
        <v>87</v>
      </c>
      <c r="J22" s="52" t="s">
        <v>87</v>
      </c>
    </row>
    <row r="23" spans="1:10" ht="123.75" customHeight="1" x14ac:dyDescent="0.2">
      <c r="A23" s="16" t="s">
        <v>34</v>
      </c>
      <c r="B23" s="17" t="s">
        <v>22</v>
      </c>
      <c r="C23" s="18" t="s">
        <v>24</v>
      </c>
      <c r="D23" s="20">
        <v>3207486.94</v>
      </c>
      <c r="E23" s="19">
        <v>3673240.6</v>
      </c>
      <c r="F23" s="19">
        <v>3620112.02</v>
      </c>
      <c r="G23" s="19">
        <f t="shared" si="0"/>
        <v>112.8644352328992</v>
      </c>
      <c r="H23" s="19">
        <f t="shared" si="1"/>
        <v>98.553631907477012</v>
      </c>
      <c r="I23" s="48" t="s">
        <v>94</v>
      </c>
      <c r="J23" s="52" t="s">
        <v>87</v>
      </c>
    </row>
    <row r="24" spans="1:10" ht="126" customHeight="1" x14ac:dyDescent="0.2">
      <c r="A24" s="16" t="s">
        <v>35</v>
      </c>
      <c r="B24" s="17" t="s">
        <v>22</v>
      </c>
      <c r="C24" s="18" t="s">
        <v>36</v>
      </c>
      <c r="D24" s="20">
        <v>12484472.08</v>
      </c>
      <c r="E24" s="19">
        <v>9984375.3000000007</v>
      </c>
      <c r="F24" s="19">
        <v>9980987.7200000007</v>
      </c>
      <c r="G24" s="19">
        <f t="shared" si="0"/>
        <v>79.94721487654607</v>
      </c>
      <c r="H24" s="19">
        <f t="shared" si="1"/>
        <v>99.966071187247934</v>
      </c>
      <c r="I24" s="48" t="s">
        <v>95</v>
      </c>
      <c r="J24" s="52" t="s">
        <v>87</v>
      </c>
    </row>
    <row r="25" spans="1:10" ht="165.75" x14ac:dyDescent="0.2">
      <c r="A25" s="16" t="s">
        <v>37</v>
      </c>
      <c r="B25" s="17" t="s">
        <v>22</v>
      </c>
      <c r="C25" s="18" t="s">
        <v>38</v>
      </c>
      <c r="D25" s="20">
        <v>184918000</v>
      </c>
      <c r="E25" s="19">
        <v>213144640.11000001</v>
      </c>
      <c r="F25" s="19">
        <v>129439982.05</v>
      </c>
      <c r="G25" s="19">
        <f t="shared" si="0"/>
        <v>69.998584264376646</v>
      </c>
      <c r="H25" s="19">
        <f t="shared" si="1"/>
        <v>60.728706095165428</v>
      </c>
      <c r="I25" s="48" t="s">
        <v>96</v>
      </c>
      <c r="J25" s="48" t="s">
        <v>96</v>
      </c>
    </row>
    <row r="26" spans="1:10" ht="18.75" customHeight="1" x14ac:dyDescent="0.2">
      <c r="A26" s="34" t="s">
        <v>79</v>
      </c>
      <c r="B26" s="17" t="s">
        <v>22</v>
      </c>
      <c r="C26" s="18" t="s">
        <v>60</v>
      </c>
      <c r="D26" s="20">
        <v>5027907</v>
      </c>
      <c r="E26" s="19">
        <v>5027907</v>
      </c>
      <c r="F26" s="19">
        <v>4955562.46</v>
      </c>
      <c r="G26" s="19">
        <f t="shared" si="0"/>
        <v>98.561140052908698</v>
      </c>
      <c r="H26" s="19">
        <f t="shared" si="1"/>
        <v>98.561140052908698</v>
      </c>
      <c r="I26" s="52" t="s">
        <v>87</v>
      </c>
      <c r="J26" s="52" t="s">
        <v>87</v>
      </c>
    </row>
    <row r="27" spans="1:10" ht="153" x14ac:dyDescent="0.2">
      <c r="A27" s="16" t="s">
        <v>39</v>
      </c>
      <c r="B27" s="17" t="s">
        <v>22</v>
      </c>
      <c r="C27" s="18" t="s">
        <v>40</v>
      </c>
      <c r="D27" s="20">
        <v>3005000</v>
      </c>
      <c r="E27" s="19">
        <v>2255150.0099999998</v>
      </c>
      <c r="F27" s="19">
        <v>2255150.0099999998</v>
      </c>
      <c r="G27" s="19">
        <f t="shared" si="0"/>
        <v>75.046589351081522</v>
      </c>
      <c r="H27" s="19">
        <f t="shared" si="1"/>
        <v>100</v>
      </c>
      <c r="I27" s="48" t="s">
        <v>97</v>
      </c>
      <c r="J27" s="52" t="s">
        <v>87</v>
      </c>
    </row>
    <row r="28" spans="1:10" s="15" customFormat="1" ht="51" x14ac:dyDescent="0.2">
      <c r="A28" s="11" t="s">
        <v>41</v>
      </c>
      <c r="B28" s="12" t="s">
        <v>24</v>
      </c>
      <c r="C28" s="13" t="s">
        <v>16</v>
      </c>
      <c r="D28" s="39">
        <f>D29+D30+D31+D32</f>
        <v>252190360.75</v>
      </c>
      <c r="E28" s="14">
        <f>E29+E30+E31+E32</f>
        <v>192096091.88</v>
      </c>
      <c r="F28" s="14">
        <f>F29+F30+F31+F32</f>
        <v>186290187.37</v>
      </c>
      <c r="G28" s="14">
        <f t="shared" si="0"/>
        <v>73.868876992753968</v>
      </c>
      <c r="H28" s="14">
        <f t="shared" si="1"/>
        <v>96.977604045361389</v>
      </c>
      <c r="I28" s="51"/>
      <c r="J28" s="51"/>
    </row>
    <row r="29" spans="1:10" ht="136.5" customHeight="1" x14ac:dyDescent="0.2">
      <c r="A29" s="16" t="s">
        <v>42</v>
      </c>
      <c r="B29" s="17" t="s">
        <v>24</v>
      </c>
      <c r="C29" s="18" t="s">
        <v>15</v>
      </c>
      <c r="D29" s="20">
        <v>60000</v>
      </c>
      <c r="E29" s="19">
        <v>1005233.5</v>
      </c>
      <c r="F29" s="19">
        <v>1001699.54</v>
      </c>
      <c r="G29" s="19">
        <f t="shared" si="0"/>
        <v>1669.4992333333334</v>
      </c>
      <c r="H29" s="19">
        <f t="shared" si="1"/>
        <v>99.64844386901153</v>
      </c>
      <c r="I29" s="48" t="s">
        <v>98</v>
      </c>
      <c r="J29" s="52" t="s">
        <v>87</v>
      </c>
    </row>
    <row r="30" spans="1:10" ht="147" customHeight="1" x14ac:dyDescent="0.2">
      <c r="A30" s="16" t="s">
        <v>43</v>
      </c>
      <c r="B30" s="17" t="s">
        <v>24</v>
      </c>
      <c r="C30" s="18" t="s">
        <v>18</v>
      </c>
      <c r="D30" s="20">
        <v>218041562.71000001</v>
      </c>
      <c r="E30" s="19">
        <v>134190050.14</v>
      </c>
      <c r="F30" s="19">
        <v>132493801.70999999</v>
      </c>
      <c r="G30" s="19">
        <f t="shared" si="0"/>
        <v>60.765388058706783</v>
      </c>
      <c r="H30" s="19">
        <f t="shared" si="1"/>
        <v>98.735935765557642</v>
      </c>
      <c r="I30" s="48" t="s">
        <v>99</v>
      </c>
      <c r="J30" s="52" t="s">
        <v>87</v>
      </c>
    </row>
    <row r="31" spans="1:10" ht="124.5" customHeight="1" x14ac:dyDescent="0.2">
      <c r="A31" s="16" t="s">
        <v>44</v>
      </c>
      <c r="B31" s="17" t="s">
        <v>24</v>
      </c>
      <c r="C31" s="18" t="s">
        <v>20</v>
      </c>
      <c r="D31" s="20">
        <v>34067093.060000002</v>
      </c>
      <c r="E31" s="19">
        <v>56878810.18</v>
      </c>
      <c r="F31" s="19">
        <v>52772688.060000002</v>
      </c>
      <c r="G31" s="19">
        <f t="shared" si="0"/>
        <v>154.90810433122408</v>
      </c>
      <c r="H31" s="19">
        <f t="shared" si="1"/>
        <v>92.780928245500093</v>
      </c>
      <c r="I31" s="48" t="s">
        <v>101</v>
      </c>
      <c r="J31" s="48" t="s">
        <v>100</v>
      </c>
    </row>
    <row r="32" spans="1:10" ht="51" x14ac:dyDescent="0.2">
      <c r="A32" s="16" t="s">
        <v>45</v>
      </c>
      <c r="B32" s="17" t="s">
        <v>24</v>
      </c>
      <c r="C32" s="18" t="s">
        <v>24</v>
      </c>
      <c r="D32" s="20">
        <v>21704.98</v>
      </c>
      <c r="E32" s="19">
        <v>21998.06</v>
      </c>
      <c r="F32" s="19">
        <v>21998.06</v>
      </c>
      <c r="G32" s="19">
        <f t="shared" si="0"/>
        <v>101.35028919630426</v>
      </c>
      <c r="H32" s="19">
        <f t="shared" si="1"/>
        <v>100</v>
      </c>
      <c r="I32" s="52" t="s">
        <v>87</v>
      </c>
      <c r="J32" s="52" t="s">
        <v>87</v>
      </c>
    </row>
    <row r="33" spans="1:10" s="15" customFormat="1" ht="38.25" x14ac:dyDescent="0.2">
      <c r="A33" s="11" t="s">
        <v>46</v>
      </c>
      <c r="B33" s="12" t="s">
        <v>47</v>
      </c>
      <c r="C33" s="13" t="s">
        <v>16</v>
      </c>
      <c r="D33" s="39">
        <f>D34+D35+D36+D37+D38+D39</f>
        <v>567309552.41000009</v>
      </c>
      <c r="E33" s="14">
        <f>E34+E35+E36+E37+E38+E39</f>
        <v>587686705.08999991</v>
      </c>
      <c r="F33" s="14">
        <f>F34+F35+F36+F37+F38+F39</f>
        <v>586770318.0200001</v>
      </c>
      <c r="G33" s="14">
        <f t="shared" si="0"/>
        <v>103.43036099556728</v>
      </c>
      <c r="H33" s="14">
        <f t="shared" si="1"/>
        <v>99.844068776430888</v>
      </c>
      <c r="I33" s="51"/>
      <c r="J33" s="51"/>
    </row>
    <row r="34" spans="1:10" ht="111" customHeight="1" x14ac:dyDescent="0.2">
      <c r="A34" s="16" t="s">
        <v>48</v>
      </c>
      <c r="B34" s="17" t="s">
        <v>47</v>
      </c>
      <c r="C34" s="18" t="s">
        <v>15</v>
      </c>
      <c r="D34" s="20">
        <v>121042116</v>
      </c>
      <c r="E34" s="19">
        <v>130215852.09</v>
      </c>
      <c r="F34" s="20">
        <v>130215852.09</v>
      </c>
      <c r="G34" s="19">
        <f t="shared" si="0"/>
        <v>107.57896209448288</v>
      </c>
      <c r="H34" s="19">
        <f t="shared" si="1"/>
        <v>100</v>
      </c>
      <c r="I34" s="48" t="s">
        <v>102</v>
      </c>
      <c r="J34" s="52" t="s">
        <v>87</v>
      </c>
    </row>
    <row r="35" spans="1:10" ht="38.25" x14ac:dyDescent="0.2">
      <c r="A35" s="16" t="s">
        <v>49</v>
      </c>
      <c r="B35" s="17" t="s">
        <v>47</v>
      </c>
      <c r="C35" s="18" t="s">
        <v>18</v>
      </c>
      <c r="D35" s="20">
        <v>363228442.91000003</v>
      </c>
      <c r="E35" s="19">
        <v>367504748.79000002</v>
      </c>
      <c r="F35" s="20">
        <v>367504748.79000002</v>
      </c>
      <c r="G35" s="19">
        <f t="shared" si="0"/>
        <v>101.1773047963261</v>
      </c>
      <c r="H35" s="19">
        <f t="shared" si="1"/>
        <v>100</v>
      </c>
      <c r="I35" s="52" t="s">
        <v>87</v>
      </c>
      <c r="J35" s="52" t="s">
        <v>87</v>
      </c>
    </row>
    <row r="36" spans="1:10" ht="111" customHeight="1" x14ac:dyDescent="0.2">
      <c r="A36" s="16" t="s">
        <v>50</v>
      </c>
      <c r="B36" s="17" t="s">
        <v>47</v>
      </c>
      <c r="C36" s="18" t="s">
        <v>20</v>
      </c>
      <c r="D36" s="20">
        <v>58088090</v>
      </c>
      <c r="E36" s="19">
        <v>63261228.399999999</v>
      </c>
      <c r="F36" s="20">
        <v>63067489.310000002</v>
      </c>
      <c r="G36" s="19">
        <f t="shared" si="0"/>
        <v>108.57215189895209</v>
      </c>
      <c r="H36" s="19">
        <f t="shared" si="1"/>
        <v>99.693747505541651</v>
      </c>
      <c r="I36" s="48" t="s">
        <v>103</v>
      </c>
      <c r="J36" s="52" t="s">
        <v>87</v>
      </c>
    </row>
    <row r="37" spans="1:10" ht="138" customHeight="1" x14ac:dyDescent="0.2">
      <c r="A37" s="16" t="s">
        <v>51</v>
      </c>
      <c r="B37" s="17" t="s">
        <v>47</v>
      </c>
      <c r="C37" s="18" t="s">
        <v>24</v>
      </c>
      <c r="D37" s="20">
        <v>30000</v>
      </c>
      <c r="E37" s="19">
        <v>126230</v>
      </c>
      <c r="F37" s="20">
        <v>126230</v>
      </c>
      <c r="G37" s="19">
        <f t="shared" si="0"/>
        <v>420.76666666666665</v>
      </c>
      <c r="H37" s="19">
        <f t="shared" si="1"/>
        <v>100</v>
      </c>
      <c r="I37" s="48" t="s">
        <v>104</v>
      </c>
      <c r="J37" s="52" t="s">
        <v>87</v>
      </c>
    </row>
    <row r="38" spans="1:10" ht="60" customHeight="1" x14ac:dyDescent="0.2">
      <c r="A38" s="16" t="s">
        <v>52</v>
      </c>
      <c r="B38" s="17" t="s">
        <v>47</v>
      </c>
      <c r="C38" s="18" t="s">
        <v>47</v>
      </c>
      <c r="D38" s="20">
        <v>0</v>
      </c>
      <c r="E38" s="19">
        <v>285000</v>
      </c>
      <c r="F38" s="20">
        <v>285000</v>
      </c>
      <c r="G38" s="19">
        <v>0</v>
      </c>
      <c r="H38" s="19">
        <f t="shared" si="1"/>
        <v>100</v>
      </c>
      <c r="I38" s="67" t="s">
        <v>106</v>
      </c>
      <c r="J38" s="52" t="s">
        <v>87</v>
      </c>
    </row>
    <row r="39" spans="1:10" ht="38.25" x14ac:dyDescent="0.2">
      <c r="A39" s="16" t="s">
        <v>53</v>
      </c>
      <c r="B39" s="17" t="s">
        <v>47</v>
      </c>
      <c r="C39" s="18" t="s">
        <v>38</v>
      </c>
      <c r="D39" s="20">
        <v>24920903.5</v>
      </c>
      <c r="E39" s="19">
        <v>26293645.809999999</v>
      </c>
      <c r="F39" s="19">
        <v>25570997.829999998</v>
      </c>
      <c r="G39" s="19">
        <f t="shared" si="0"/>
        <v>102.60863066220691</v>
      </c>
      <c r="H39" s="19">
        <f t="shared" si="1"/>
        <v>97.251625030541931</v>
      </c>
      <c r="I39" s="52" t="s">
        <v>87</v>
      </c>
      <c r="J39" s="52" t="s">
        <v>87</v>
      </c>
    </row>
    <row r="40" spans="1:10" s="15" customFormat="1" ht="38.25" x14ac:dyDescent="0.2">
      <c r="A40" s="11" t="s">
        <v>54</v>
      </c>
      <c r="B40" s="12" t="s">
        <v>36</v>
      </c>
      <c r="C40" s="13" t="s">
        <v>16</v>
      </c>
      <c r="D40" s="39">
        <f>D41+D42</f>
        <v>86593619.229999989</v>
      </c>
      <c r="E40" s="14">
        <f>E41+E42</f>
        <v>91168413.849999994</v>
      </c>
      <c r="F40" s="14">
        <f>F41+F42</f>
        <v>89618040.180000007</v>
      </c>
      <c r="G40" s="14">
        <f t="shared" si="0"/>
        <v>103.49266028708985</v>
      </c>
      <c r="H40" s="14">
        <f t="shared" si="1"/>
        <v>98.299439899710421</v>
      </c>
      <c r="I40" s="51"/>
      <c r="J40" s="51"/>
    </row>
    <row r="41" spans="1:10" ht="38.25" x14ac:dyDescent="0.2">
      <c r="A41" s="16" t="s">
        <v>55</v>
      </c>
      <c r="B41" s="17" t="s">
        <v>36</v>
      </c>
      <c r="C41" s="18" t="s">
        <v>15</v>
      </c>
      <c r="D41" s="20">
        <v>58647047.229999997</v>
      </c>
      <c r="E41" s="19">
        <v>58701707.359999999</v>
      </c>
      <c r="F41" s="19">
        <v>57565947.090000004</v>
      </c>
      <c r="G41" s="19">
        <f t="shared" si="0"/>
        <v>98.156599196272964</v>
      </c>
      <c r="H41" s="19">
        <f t="shared" si="1"/>
        <v>98.065200620086372</v>
      </c>
      <c r="I41" s="52" t="s">
        <v>87</v>
      </c>
      <c r="J41" s="52" t="s">
        <v>87</v>
      </c>
    </row>
    <row r="42" spans="1:10" ht="102" x14ac:dyDescent="0.2">
      <c r="A42" s="16" t="s">
        <v>56</v>
      </c>
      <c r="B42" s="17" t="s">
        <v>36</v>
      </c>
      <c r="C42" s="18" t="s">
        <v>22</v>
      </c>
      <c r="D42" s="20">
        <v>27946572</v>
      </c>
      <c r="E42" s="19">
        <v>32466706.489999998</v>
      </c>
      <c r="F42" s="19">
        <v>32052093.09</v>
      </c>
      <c r="G42" s="19">
        <f t="shared" si="0"/>
        <v>114.69060709843053</v>
      </c>
      <c r="H42" s="19">
        <f t="shared" si="1"/>
        <v>98.722958239919706</v>
      </c>
      <c r="I42" s="48" t="s">
        <v>107</v>
      </c>
      <c r="J42" s="52" t="s">
        <v>87</v>
      </c>
    </row>
    <row r="43" spans="1:10" s="15" customFormat="1" ht="38.25" x14ac:dyDescent="0.2">
      <c r="A43" s="11" t="s">
        <v>57</v>
      </c>
      <c r="B43" s="12" t="s">
        <v>38</v>
      </c>
      <c r="C43" s="13" t="s">
        <v>16</v>
      </c>
      <c r="D43" s="39">
        <f>D44</f>
        <v>0</v>
      </c>
      <c r="E43" s="14">
        <f>E44</f>
        <v>108000</v>
      </c>
      <c r="F43" s="14">
        <f t="shared" ref="F43" si="5">F44</f>
        <v>108000</v>
      </c>
      <c r="G43" s="14">
        <v>0</v>
      </c>
      <c r="H43" s="14">
        <f t="shared" si="1"/>
        <v>100</v>
      </c>
      <c r="I43" s="51"/>
      <c r="J43" s="51"/>
    </row>
    <row r="44" spans="1:10" ht="89.25" x14ac:dyDescent="0.2">
      <c r="A44" s="16" t="s">
        <v>58</v>
      </c>
      <c r="B44" s="17" t="s">
        <v>38</v>
      </c>
      <c r="C44" s="18" t="s">
        <v>38</v>
      </c>
      <c r="D44" s="20">
        <v>0</v>
      </c>
      <c r="E44" s="19">
        <v>108000</v>
      </c>
      <c r="F44" s="19">
        <v>108000</v>
      </c>
      <c r="G44" s="19">
        <v>0</v>
      </c>
      <c r="H44" s="19">
        <f t="shared" si="1"/>
        <v>100</v>
      </c>
      <c r="I44" s="48" t="s">
        <v>105</v>
      </c>
      <c r="J44" s="52" t="s">
        <v>87</v>
      </c>
    </row>
    <row r="45" spans="1:10" s="15" customFormat="1" ht="38.25" x14ac:dyDescent="0.2">
      <c r="A45" s="11" t="s">
        <v>59</v>
      </c>
      <c r="B45" s="12" t="s">
        <v>60</v>
      </c>
      <c r="C45" s="13" t="s">
        <v>16</v>
      </c>
      <c r="D45" s="39">
        <f>D46+D47+D48+D49</f>
        <v>83736228.900000006</v>
      </c>
      <c r="E45" s="14">
        <f>E46+E47+E48+E49</f>
        <v>55191476.630000003</v>
      </c>
      <c r="F45" s="14">
        <f>F46+F47+F48+F49</f>
        <v>54910178.469999999</v>
      </c>
      <c r="G45" s="14">
        <f t="shared" si="0"/>
        <v>65.575174797488401</v>
      </c>
      <c r="H45" s="14">
        <f t="shared" si="1"/>
        <v>99.490323185433496</v>
      </c>
      <c r="I45" s="51"/>
      <c r="J45" s="51"/>
    </row>
    <row r="46" spans="1:10" ht="38.25" x14ac:dyDescent="0.2">
      <c r="A46" s="16" t="s">
        <v>61</v>
      </c>
      <c r="B46" s="17" t="s">
        <v>60</v>
      </c>
      <c r="C46" s="18" t="s">
        <v>15</v>
      </c>
      <c r="D46" s="20">
        <v>3195668</v>
      </c>
      <c r="E46" s="19">
        <v>3195668</v>
      </c>
      <c r="F46" s="19">
        <v>3101587.54</v>
      </c>
      <c r="G46" s="19">
        <f t="shared" si="0"/>
        <v>97.056000185250781</v>
      </c>
      <c r="H46" s="19">
        <f t="shared" si="1"/>
        <v>97.056000185250781</v>
      </c>
      <c r="I46" s="52" t="s">
        <v>87</v>
      </c>
      <c r="J46" s="52" t="s">
        <v>87</v>
      </c>
    </row>
    <row r="47" spans="1:10" ht="109.5" customHeight="1" x14ac:dyDescent="0.2">
      <c r="A47" s="16" t="s">
        <v>62</v>
      </c>
      <c r="B47" s="17" t="s">
        <v>60</v>
      </c>
      <c r="C47" s="18" t="s">
        <v>20</v>
      </c>
      <c r="D47" s="20">
        <v>2410000</v>
      </c>
      <c r="E47" s="19">
        <v>11152348</v>
      </c>
      <c r="F47" s="19">
        <v>11098963.98</v>
      </c>
      <c r="G47" s="19">
        <f t="shared" si="0"/>
        <v>460.53792448132782</v>
      </c>
      <c r="H47" s="19">
        <f t="shared" si="1"/>
        <v>99.521320353346226</v>
      </c>
      <c r="I47" s="48" t="s">
        <v>108</v>
      </c>
      <c r="J47" s="52" t="s">
        <v>87</v>
      </c>
    </row>
    <row r="48" spans="1:10" ht="96" customHeight="1" x14ac:dyDescent="0.2">
      <c r="A48" s="16" t="s">
        <v>63</v>
      </c>
      <c r="B48" s="17" t="s">
        <v>60</v>
      </c>
      <c r="C48" s="18" t="s">
        <v>22</v>
      </c>
      <c r="D48" s="20">
        <v>75523423.900000006</v>
      </c>
      <c r="E48" s="19">
        <v>37814496.630000003</v>
      </c>
      <c r="F48" s="19">
        <v>37807262.950000003</v>
      </c>
      <c r="G48" s="19">
        <f t="shared" si="0"/>
        <v>50.060313737973949</v>
      </c>
      <c r="H48" s="19">
        <f t="shared" si="1"/>
        <v>99.980870616708771</v>
      </c>
      <c r="I48" s="48" t="s">
        <v>109</v>
      </c>
      <c r="J48" s="52" t="s">
        <v>87</v>
      </c>
    </row>
    <row r="49" spans="1:10" ht="123" customHeight="1" x14ac:dyDescent="0.2">
      <c r="A49" s="16" t="s">
        <v>64</v>
      </c>
      <c r="B49" s="17" t="s">
        <v>60</v>
      </c>
      <c r="C49" s="18" t="s">
        <v>26</v>
      </c>
      <c r="D49" s="20">
        <v>2607137</v>
      </c>
      <c r="E49" s="19">
        <v>3028964</v>
      </c>
      <c r="F49" s="19">
        <v>2902364</v>
      </c>
      <c r="G49" s="19">
        <f t="shared" si="0"/>
        <v>111.32380078223738</v>
      </c>
      <c r="H49" s="19">
        <f t="shared" si="1"/>
        <v>95.820353097626779</v>
      </c>
      <c r="I49" s="48" t="s">
        <v>110</v>
      </c>
      <c r="J49" s="52" t="s">
        <v>87</v>
      </c>
    </row>
    <row r="50" spans="1:10" s="15" customFormat="1" ht="38.25" x14ac:dyDescent="0.2">
      <c r="A50" s="11" t="s">
        <v>65</v>
      </c>
      <c r="B50" s="12" t="s">
        <v>28</v>
      </c>
      <c r="C50" s="13" t="s">
        <v>16</v>
      </c>
      <c r="D50" s="39">
        <f>D51</f>
        <v>942000</v>
      </c>
      <c r="E50" s="14">
        <f t="shared" ref="E50:F50" si="6">E51</f>
        <v>6254900</v>
      </c>
      <c r="F50" s="14">
        <f t="shared" si="6"/>
        <v>6200517.1799999997</v>
      </c>
      <c r="G50" s="14">
        <f t="shared" si="0"/>
        <v>658.22899999999993</v>
      </c>
      <c r="H50" s="14">
        <f t="shared" si="1"/>
        <v>99.130556523685428</v>
      </c>
      <c r="I50" s="51"/>
      <c r="J50" s="51"/>
    </row>
    <row r="51" spans="1:10" ht="125.25" customHeight="1" x14ac:dyDescent="0.2">
      <c r="A51" s="16" t="s">
        <v>66</v>
      </c>
      <c r="B51" s="17" t="s">
        <v>28</v>
      </c>
      <c r="C51" s="18" t="s">
        <v>18</v>
      </c>
      <c r="D51" s="20">
        <v>942000</v>
      </c>
      <c r="E51" s="19">
        <v>6254900</v>
      </c>
      <c r="F51" s="19">
        <v>6200517.1799999997</v>
      </c>
      <c r="G51" s="19">
        <f t="shared" si="0"/>
        <v>658.22899999999993</v>
      </c>
      <c r="H51" s="19">
        <f t="shared" si="1"/>
        <v>99.130556523685428</v>
      </c>
      <c r="I51" s="48" t="s">
        <v>111</v>
      </c>
      <c r="J51" s="52" t="s">
        <v>87</v>
      </c>
    </row>
    <row r="52" spans="1:10" s="15" customFormat="1" ht="38.25" x14ac:dyDescent="0.2">
      <c r="A52" s="11" t="s">
        <v>67</v>
      </c>
      <c r="B52" s="12" t="s">
        <v>40</v>
      </c>
      <c r="C52" s="13" t="s">
        <v>16</v>
      </c>
      <c r="D52" s="39">
        <f>D53</f>
        <v>6028793</v>
      </c>
      <c r="E52" s="14">
        <f t="shared" ref="E52:F52" si="7">E53</f>
        <v>6541204</v>
      </c>
      <c r="F52" s="14">
        <f t="shared" si="7"/>
        <v>6541204</v>
      </c>
      <c r="G52" s="14">
        <f t="shared" si="0"/>
        <v>108.49939614778614</v>
      </c>
      <c r="H52" s="14">
        <f t="shared" si="1"/>
        <v>100</v>
      </c>
      <c r="I52" s="51"/>
      <c r="J52" s="51"/>
    </row>
    <row r="53" spans="1:10" ht="131.25" customHeight="1" x14ac:dyDescent="0.2">
      <c r="A53" s="16" t="s">
        <v>68</v>
      </c>
      <c r="B53" s="17" t="s">
        <v>40</v>
      </c>
      <c r="C53" s="18" t="s">
        <v>18</v>
      </c>
      <c r="D53" s="20">
        <v>6028793</v>
      </c>
      <c r="E53" s="19">
        <v>6541204</v>
      </c>
      <c r="F53" s="19">
        <v>6541204</v>
      </c>
      <c r="G53" s="19">
        <f t="shared" si="0"/>
        <v>108.49939614778614</v>
      </c>
      <c r="H53" s="19">
        <f t="shared" si="1"/>
        <v>100</v>
      </c>
      <c r="I53" s="48" t="s">
        <v>112</v>
      </c>
      <c r="J53" s="52" t="s">
        <v>87</v>
      </c>
    </row>
    <row r="54" spans="1:10" s="15" customFormat="1" ht="21.75" customHeight="1" x14ac:dyDescent="0.2">
      <c r="A54" s="21" t="s">
        <v>69</v>
      </c>
      <c r="B54" s="22" t="s">
        <v>70</v>
      </c>
      <c r="C54" s="23" t="s">
        <v>70</v>
      </c>
      <c r="D54" s="40">
        <f>D8+D17+D19+D21+D28+D33+D40+D43+D45+D50+D52</f>
        <v>1361287961.9300003</v>
      </c>
      <c r="E54" s="24">
        <f>E8+E17+E19+E21+E28+E33+E40+E43+E45+E50+E52</f>
        <v>1351817512.98</v>
      </c>
      <c r="F54" s="24">
        <f>F8+F17+F19+F21+F28+F33+F40+F43+F45+F50+F52</f>
        <v>1245599638.6200001</v>
      </c>
      <c r="G54" s="14">
        <f t="shared" si="0"/>
        <v>91.501553929414015</v>
      </c>
      <c r="H54" s="14">
        <f t="shared" si="1"/>
        <v>92.142587787174833</v>
      </c>
      <c r="I54" s="53"/>
      <c r="J54" s="53"/>
    </row>
    <row r="55" spans="1:10" ht="12.95" customHeight="1" x14ac:dyDescent="0.2">
      <c r="A55" s="4"/>
      <c r="B55" s="25"/>
      <c r="C55" s="26"/>
      <c r="D55" s="41"/>
      <c r="E55" s="27"/>
      <c r="F55" s="27"/>
      <c r="G55" s="27"/>
      <c r="H55" s="27"/>
      <c r="I55" s="54"/>
      <c r="J55" s="54"/>
    </row>
    <row r="56" spans="1:10" ht="12.95" customHeight="1" x14ac:dyDescent="0.2">
      <c r="A56" s="9"/>
      <c r="B56" s="9"/>
      <c r="C56" s="28"/>
      <c r="D56" s="42"/>
      <c r="E56" s="29"/>
      <c r="F56" s="29"/>
      <c r="G56" s="29"/>
      <c r="H56" s="29"/>
      <c r="I56" s="55"/>
      <c r="J56" s="55"/>
    </row>
  </sheetData>
  <mergeCells count="11"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I4:I5"/>
  </mergeCells>
  <pageMargins left="0.78740157480314965" right="0.59055118110236227" top="0.59055118110236227" bottom="0.39370078740157483" header="0" footer="0"/>
  <pageSetup paperSize="9" scale="79" fitToWidth="2" fitToHeight="0" orientation="landscape" r:id="rId1"/>
  <headerFooter>
    <evenFooter>&amp;R&amp;D&amp;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104</cp:lastModifiedBy>
  <cp:lastPrinted>2025-02-12T23:06:44Z</cp:lastPrinted>
  <dcterms:created xsi:type="dcterms:W3CDTF">2023-03-09T01:51:40Z</dcterms:created>
  <dcterms:modified xsi:type="dcterms:W3CDTF">2026-04-10T02:59:56Z</dcterms:modified>
</cp:coreProperties>
</file>